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firstSheet="1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<sst xmlns="http://schemas.openxmlformats.org/spreadsheetml/2006/main" count="158" uniqueCount="69">
  <si>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</si>
  <si>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</si>
  <si>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</si>
  <si>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</si>
  <si>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</si>
  <si>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</si>
  <si>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</si>
  <si>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</si>
  <si>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</si>
  <si>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</si>
  <si>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</si>
  <si>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</si>
  <si>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</si>
  <si>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</si>
  <si>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</si>
  <si>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</si>
  <si>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</si>
  <si>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</si>
  <si>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</si>
  <si>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</si>
  <si>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</si>
  <si>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</si>
  <si>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</si>
  <si>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</si>
  <si>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</si>
  <si>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</si>
  <si>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</si>
  <si>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</si>
  <si>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</si>
  <si>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</si>
  <si>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</si>
  <si>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</si>
  <si>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</si>
  <si>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</si>
  <si>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</si>
  <si>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</si>
  <si>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</si>
  <si>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</si>
  <si>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</si>
  <si>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</si>
  <si>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</si>
  <si>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</si>
  <si>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</si>
  <si>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</si>
  <si>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</si>
  <si>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</si>
  <si>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</si>
  <si>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</si>
  <si>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</si>
  <si>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</si>
  <si>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</si>
  <si>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</si>
  <si>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</si>
  <si>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</si>
  <si>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</si>
  <si>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</si>
  <si>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</si>
  <si>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</si>
  <si>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</si>
  <si>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</si>
  <si>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</si>
  <si>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</si>
  <si>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</si>
  <si>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</si>
  <si>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</si>
  <si>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</si>
  <si>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</si>
  <si>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</si>
  <si>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МИНИСТЕРСТВО НА РЕГИОНАЛНОТО РАЗВИТИЕ И БЛАГОУСТРОЙСТВОТО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</si>
</sst>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3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55" applyFont="1" applyFill="1" applyBorder="1" applyAlignment="1" applyProtection="1">
      <alignment vertical="center" wrapText="1"/>
      <protection/>
    </xf>
    <xf numFmtId="0" fontId="54" fillId="9" borderId="11" xfId="55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55" applyFont="1" applyFill="1" applyBorder="1" applyAlignment="1" applyProtection="1">
      <alignment horizontal="center" vertical="center" wrapText="1"/>
      <protection/>
    </xf>
    <xf numFmtId="0" fontId="53" fillId="9" borderId="12" xfId="55" applyFont="1" applyFill="1" applyBorder="1" applyAlignment="1" applyProtection="1">
      <alignment vertical="center" wrapText="1"/>
      <protection/>
    </xf>
    <xf numFmtId="0" fontId="53" fillId="9" borderId="13" xfId="55" applyFont="1" applyFill="1" applyBorder="1" applyAlignment="1" applyProtection="1">
      <alignment vertical="center" wrapText="1"/>
      <protection/>
    </xf>
    <xf numFmtId="0" fontId="53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55" applyNumberFormat="1" applyFont="1" applyFill="1" applyBorder="1" applyAlignment="1" applyProtection="1">
      <alignment vertical="center" wrapText="1"/>
      <protection locked="0"/>
    </xf>
    <xf numFmtId="14" fontId="53" fillId="9" borderId="16" xfId="55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55" applyFont="1" applyFill="1" applyBorder="1" applyAlignment="1" applyProtection="1">
      <alignment horizontal="center" vertical="center" wrapText="1"/>
      <protection/>
    </xf>
    <xf numFmtId="14" fontId="53" fillId="9" borderId="18" xfId="55" applyNumberFormat="1" applyFont="1" applyFill="1" applyBorder="1" applyAlignment="1" applyProtection="1">
      <alignment vertical="center" wrapText="1"/>
      <protection/>
    </xf>
    <xf numFmtId="0" fontId="53" fillId="9" borderId="19" xfId="55" applyFont="1" applyFill="1" applyBorder="1" applyAlignment="1" applyProtection="1">
      <alignment vertical="center" wrapText="1"/>
      <protection/>
    </xf>
    <xf numFmtId="0" fontId="6" fillId="9" borderId="20" xfId="56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56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8" fillId="9" borderId="27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0" fontId="61" fillId="9" borderId="11" xfId="55" applyFont="1" applyFill="1" applyBorder="1" applyAlignment="1" applyProtection="1">
      <alignment horizontal="center" vertical="top" wrapText="1"/>
      <protection/>
    </xf>
    <xf numFmtId="0" fontId="61" fillId="9" borderId="31" xfId="55" applyFont="1" applyFill="1" applyBorder="1" applyAlignment="1" applyProtection="1">
      <alignment horizontal="center" vertical="top" wrapText="1"/>
      <protection/>
    </xf>
    <xf numFmtId="0" fontId="61" fillId="9" borderId="32" xfId="55" applyFont="1" applyFill="1" applyBorder="1" applyAlignment="1" applyProtection="1">
      <alignment horizontal="center" vertical="top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34" xfId="56" applyFont="1" applyFill="1" applyBorder="1" applyAlignment="1" applyProtection="1">
      <alignment horizontal="center" vertical="center" wrapText="1"/>
      <protection/>
    </xf>
    <xf numFmtId="0" fontId="8" fillId="9" borderId="35" xfId="56" applyFont="1" applyFill="1" applyBorder="1" applyAlignment="1" applyProtection="1">
      <alignment horizontal="center" vertical="center" wrapText="1"/>
      <protection/>
    </xf>
    <xf numFmtId="0" fontId="58" fillId="9" borderId="36" xfId="0" applyFont="1" applyFill="1" applyBorder="1" applyAlignment="1" applyProtection="1">
      <alignment horizontal="center" wrapText="1"/>
      <protection locked="0"/>
    </xf>
    <xf numFmtId="0" fontId="62" fillId="0" borderId="37" xfId="0" applyFont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3" fillId="9" borderId="39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3" fillId="9" borderId="42" xfId="0" applyFont="1" applyFill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1" fillId="9" borderId="45" xfId="55" applyFont="1" applyFill="1" applyBorder="1" applyAlignment="1" applyProtection="1">
      <alignment horizontal="center" vertical="top" wrapText="1"/>
      <protection/>
    </xf>
    <xf numFmtId="0" fontId="6" fillId="9" borderId="33" xfId="56" applyFont="1" applyFill="1" applyBorder="1" applyAlignment="1" applyProtection="1">
      <alignment horizontal="center" vertical="center" wrapText="1"/>
      <protection/>
    </xf>
    <xf numFmtId="0" fontId="6" fillId="9" borderId="34" xfId="56" applyFont="1" applyFill="1" applyBorder="1" applyAlignment="1" applyProtection="1">
      <alignment horizontal="center" vertical="center" wrapText="1"/>
      <protection/>
    </xf>
    <xf numFmtId="0" fontId="6" fillId="9" borderId="46" xfId="5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D13" sqref="D13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65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7" t="s">
        <v>68</v>
      </c>
      <c r="B4" s="78"/>
      <c r="C4" s="79"/>
      <c r="D4" s="18">
        <v>44197</v>
      </c>
      <c r="E4" s="18">
        <v>44377</v>
      </c>
      <c r="F4" s="3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420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0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0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.75">
      <c r="A10" s="39" t="s">
        <v>2</v>
      </c>
      <c r="B10" s="52">
        <f>'Ведомствени разходи'!B10+'Администрирани разходи'!B10+'ПРБ неприлагащи прогр. бюджет'!B10</f>
        <v>420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0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.75">
      <c r="A11" s="39" t="s">
        <v>3</v>
      </c>
      <c r="B11" s="52">
        <f>'Ведомствени разходи'!B11+'Администрирани разходи'!B11+'ПРБ неприлагащи прогр. бюджет'!B11</f>
        <v>0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0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.75">
      <c r="A12" s="38" t="s">
        <v>4</v>
      </c>
      <c r="B12" s="53">
        <f>'Ведомствени разходи'!B12+'Администрирани разходи'!B12+'ПРБ неприлагащи прогр. бюджет'!B12</f>
        <v>11521058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.7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.75">
      <c r="A15" s="38" t="s">
        <v>7</v>
      </c>
      <c r="B15" s="53">
        <f>'Ведомствени разходи'!B15+'Администрирани разходи'!B15+'ПРБ неприлагащи прогр. бюджет'!B15</f>
        <v>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.7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0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.75">
      <c r="A18" s="38" t="s">
        <v>32</v>
      </c>
      <c r="B18" s="53">
        <f>'Ведомствени разходи'!B18+'Администрирани разходи'!B18+'ПРБ неприлагащи прогр. бюджет'!B18</f>
        <v>0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.7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.7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40" t="s">
        <v>26</v>
      </c>
      <c r="B24" s="55">
        <f aca="true" t="shared" si="2" ref="B24:G24">+B8+B12+B13+B15+B17+B18+B19+B20+B21</f>
        <v>11521478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3" sqref="B13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27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МИНИСТЕРСТВО НА РЕГИОНАЛНОТО РАЗВИТИЕ И БЛАГОУСТРОЙСТВОТО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44377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420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>
        <v>420</v>
      </c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>
        <f>16080+10414+3152+2871</f>
        <v>32517</v>
      </c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32937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3" sqref="B13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1" t="s">
        <v>31</v>
      </c>
      <c r="B2" s="72"/>
      <c r="C2" s="72"/>
      <c r="D2" s="72"/>
      <c r="E2" s="72"/>
      <c r="F2" s="72"/>
      <c r="G2" s="73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МИНИСТЕРСТВО НА РЕГИОНАЛНОТО РАЗВИТИЕ И БЛАГОУСТРОЙСТВОТО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44377</v>
      </c>
      <c r="F4" s="5"/>
      <c r="G4" s="9"/>
    </row>
    <row r="5" spans="1:7" ht="18.75" customHeight="1" thickBot="1">
      <c r="A5" s="86" t="s">
        <v>25</v>
      </c>
      <c r="B5" s="87"/>
      <c r="C5" s="88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>
        <v>11488541</v>
      </c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11488541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МИНИСТЕРСТВО НА РЕГИОНАЛНОТО РАЗВИТИЕ И БЛАГОУСТРОЙСТВОТО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44377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tabSelected="1" zoomScalePageLayoutView="0" workbookViewId="0" topLeftCell="A1">
      <pane xSplit="2" ySplit="8" topLeftCell="D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36" sqref="D36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1" t="s">
        <v>64</v>
      </c>
      <c r="C2" s="72"/>
      <c r="D2" s="72"/>
      <c r="E2" s="72"/>
      <c r="F2" s="89"/>
      <c r="G2" s="69">
        <f>IF(SUM(G12:G50)=0,"","Добавена е нова мярка!")</f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3" t="str">
        <f>IF(ISBLANK(ОБЩО!A4),"",ОБЩО!A4)</f>
        <v>МИНИСТЕРСТВО НА РЕГИОНАЛНОТО РАЗВИТИЕ И БЛАГОУСТРОЙСТВОТО</v>
      </c>
      <c r="C4" s="84">
        <f>IF(ISBLANK(ОБЩО!B4),"",ОБЩО!B4)</f>
      </c>
      <c r="D4" s="85">
        <f>IF(ISBLANK(ОБЩО!C4),"",ОБЩО!C4)</f>
      </c>
      <c r="E4" s="19">
        <f>IF(ISBLANK(ОБЩО!D4),"",ОБЩО!D4)</f>
        <v>44197</v>
      </c>
      <c r="F4" s="22">
        <f>IF(ISBLANK(ОБЩО!E4),"",ОБЩО!E4)</f>
        <v>44377</v>
      </c>
    </row>
    <row r="5" spans="1:6" ht="18.75" customHeight="1" thickBot="1">
      <c r="A5" s="70">
        <v>1</v>
      </c>
      <c r="B5" s="86" t="s">
        <v>25</v>
      </c>
      <c r="C5" s="87"/>
      <c r="D5" s="88"/>
      <c r="E5" s="10"/>
      <c r="F5" s="23"/>
    </row>
    <row r="6" spans="1:6" ht="26.25" customHeight="1">
      <c r="A6" s="70">
        <v>1</v>
      </c>
      <c r="B6" s="6"/>
      <c r="C6" s="90" t="s">
        <v>21</v>
      </c>
      <c r="D6" s="91"/>
      <c r="E6" s="91"/>
      <c r="F6" s="92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8.7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11521478</v>
      </c>
      <c r="E9" s="47">
        <f>E11+E26+E35</f>
        <v>0</v>
      </c>
      <c r="F9" s="59">
        <f>F11+F26+F35</f>
        <v>0</v>
      </c>
    </row>
    <row r="10" spans="1:6" ht="15.75">
      <c r="A10" s="70">
        <v>1</v>
      </c>
      <c r="B10" s="34"/>
      <c r="C10" s="47"/>
      <c r="D10" s="60">
        <f>ОБЩО!B24-Мерки!D9</f>
        <v>0</v>
      </c>
      <c r="E10" s="60">
        <f>ОБЩО!C24-Мерки!E9</f>
        <v>0</v>
      </c>
      <c r="F10" s="61">
        <f>SUM(ОБЩО!D24:G24)-Мерки!F9</f>
        <v>0</v>
      </c>
    </row>
    <row r="11" spans="1:6" ht="15.75">
      <c r="A11" s="70">
        <f aca="true" t="shared" si="0" ref="A11:A50">IF(ABS(MAX(D11:F11))+ABS(MIN(D11:F11))=0,0,1)</f>
        <v>0</v>
      </c>
      <c r="B11" s="36" t="s">
        <v>38</v>
      </c>
      <c r="C11" s="47"/>
      <c r="D11" s="47">
        <f>SUM(D12:D25)</f>
        <v>0</v>
      </c>
      <c r="E11" s="47">
        <f>SUM(E12:E25)</f>
        <v>0</v>
      </c>
      <c r="F11" s="62">
        <f>SUM(F12:F25)</f>
        <v>0</v>
      </c>
    </row>
    <row r="12" spans="1:6" ht="31.5">
      <c r="A12" s="70">
        <f t="shared" si="0"/>
        <v>0</v>
      </c>
      <c r="B12" s="33" t="s">
        <v>39</v>
      </c>
      <c r="C12" s="46"/>
      <c r="D12" s="63"/>
      <c r="E12" s="63"/>
      <c r="F12" s="64"/>
    </row>
    <row r="13" spans="1:6" ht="47.2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1.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.7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1.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.75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.75">
      <c r="A18" s="70">
        <f t="shared" si="0"/>
        <v>0</v>
      </c>
      <c r="B18" s="31" t="s">
        <v>45</v>
      </c>
      <c r="C18" s="46"/>
      <c r="D18" s="65"/>
      <c r="E18" s="65"/>
      <c r="F18" s="66"/>
    </row>
    <row r="19" spans="1:6" s="2" customFormat="1" ht="63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1.5">
      <c r="A20" s="70">
        <f t="shared" si="0"/>
        <v>0</v>
      </c>
      <c r="B20" s="31" t="s">
        <v>47</v>
      </c>
      <c r="C20" s="46"/>
      <c r="D20" s="65"/>
      <c r="E20" s="65"/>
      <c r="F20" s="66"/>
    </row>
    <row r="21" spans="1:7" ht="15.7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.7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.7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.7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.7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.75">
      <c r="A26" s="70">
        <f t="shared" si="0"/>
        <v>0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0</v>
      </c>
    </row>
    <row r="27" spans="1:6" ht="15.7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7.2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.75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15.75">
      <c r="A30" s="70">
        <f t="shared" si="0"/>
        <v>0</v>
      </c>
      <c r="B30" s="28"/>
      <c r="C30" s="46"/>
      <c r="D30" s="65"/>
      <c r="E30" s="65"/>
      <c r="F30" s="66"/>
      <c r="G30">
        <f>IF(ABS(MAX(D30:F30))+ABS(MIN(D30:F30))=0,0,1)</f>
        <v>0</v>
      </c>
    </row>
    <row r="31" spans="1:7" ht="15.7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.7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.7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.7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7.25">
      <c r="A35" s="70">
        <f t="shared" si="0"/>
        <v>1</v>
      </c>
      <c r="B35" s="37" t="s">
        <v>49</v>
      </c>
      <c r="C35" s="47"/>
      <c r="D35" s="47">
        <f>SUM(D36:D50)</f>
        <v>11521478</v>
      </c>
      <c r="E35" s="47">
        <f>SUM(E36:E50)</f>
        <v>0</v>
      </c>
      <c r="F35" s="62">
        <f>SUM(F36:F50)</f>
        <v>0</v>
      </c>
    </row>
    <row r="36" spans="1:6" s="2" customFormat="1" ht="63">
      <c r="A36" s="70">
        <f t="shared" si="0"/>
        <v>1</v>
      </c>
      <c r="B36" s="27" t="s">
        <v>53</v>
      </c>
      <c r="C36" s="46"/>
      <c r="D36" s="63">
        <f>'Ведомствени разходи'!B12+'Администрирани разходи'!B12</f>
        <v>11521058</v>
      </c>
      <c r="E36" s="63"/>
      <c r="F36" s="64"/>
    </row>
    <row r="37" spans="1:6" s="2" customFormat="1" ht="31.5">
      <c r="A37" s="70">
        <f t="shared" si="0"/>
        <v>1</v>
      </c>
      <c r="B37" s="27" t="s">
        <v>54</v>
      </c>
      <c r="C37" s="46"/>
      <c r="D37" s="63">
        <v>420</v>
      </c>
      <c r="E37" s="63"/>
      <c r="F37" s="64"/>
    </row>
    <row r="38" spans="1:6" s="2" customFormat="1" ht="63">
      <c r="A38" s="70">
        <f t="shared" si="0"/>
        <v>0</v>
      </c>
      <c r="B38" s="27" t="s">
        <v>55</v>
      </c>
      <c r="C38" s="46"/>
      <c r="D38" s="63"/>
      <c r="E38" s="63"/>
      <c r="F38" s="64"/>
    </row>
    <row r="39" spans="1:6" s="2" customFormat="1" ht="78.75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.7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.75">
      <c r="A41" s="70">
        <f t="shared" si="0"/>
        <v>0</v>
      </c>
      <c r="B41" s="27" t="s">
        <v>58</v>
      </c>
      <c r="C41" s="46"/>
      <c r="D41" s="63"/>
      <c r="E41" s="63"/>
      <c r="F41" s="64"/>
    </row>
    <row r="42" spans="1:6" s="2" customFormat="1" ht="31.5">
      <c r="A42" s="70">
        <f t="shared" si="0"/>
        <v>0</v>
      </c>
      <c r="B42" s="27" t="s">
        <v>59</v>
      </c>
      <c r="C42" s="46"/>
      <c r="D42" s="63"/>
      <c r="E42" s="63"/>
      <c r="F42" s="64"/>
    </row>
    <row r="43" spans="1:6" s="2" customFormat="1" ht="31.5">
      <c r="A43" s="70">
        <f t="shared" si="0"/>
        <v>0</v>
      </c>
      <c r="B43" s="27" t="s">
        <v>60</v>
      </c>
      <c r="C43" s="46"/>
      <c r="D43" s="63"/>
      <c r="E43" s="63"/>
      <c r="F43" s="64"/>
    </row>
    <row r="44" spans="1:6" s="2" customFormat="1" ht="31.5">
      <c r="A44" s="70">
        <f t="shared" si="0"/>
        <v>0</v>
      </c>
      <c r="B44" s="27" t="s">
        <v>61</v>
      </c>
      <c r="C44" s="46"/>
      <c r="D44" s="63"/>
      <c r="E44" s="63"/>
      <c r="F44" s="64"/>
    </row>
    <row r="45" spans="1:6" s="2" customFormat="1" ht="31.5">
      <c r="A45" s="70">
        <f t="shared" si="0"/>
        <v>0</v>
      </c>
      <c r="B45" s="27" t="s">
        <v>62</v>
      </c>
      <c r="C45" s="46"/>
      <c r="D45" s="63"/>
      <c r="E45" s="63"/>
      <c r="F45" s="64"/>
    </row>
    <row r="46" spans="1:7" s="2" customFormat="1" ht="15.7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.7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.7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.7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6.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5">
      <c r="A51" s="70">
        <v>1</v>
      </c>
    </row>
    <row r="52" spans="1:2" ht="15.75">
      <c r="A52" s="70">
        <v>1</v>
      </c>
      <c r="B52" s="16" t="s">
        <v>63</v>
      </c>
    </row>
    <row r="53" spans="1:2" ht="15.75">
      <c r="A53" s="70">
        <v>1</v>
      </c>
      <c r="B53" s="16" t="s">
        <v>67</v>
      </c>
    </row>
    <row r="54" spans="1:2" ht="15.75">
      <c r="A54" s="70">
        <v>1</v>
      </c>
      <c r="B54" s="16" t="s">
        <v>66</v>
      </c>
    </row>
  </sheetData>
  <sheetProtection sheet="1" objects="1" scenarios="1"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John</cp:lastModifiedBy>
  <cp:lastPrinted>2021-01-13T17:17:49Z</cp:lastPrinted>
  <dcterms:created xsi:type="dcterms:W3CDTF">2020-04-28T14:17:25Z</dcterms:created>
  <dcterms:modified xsi:type="dcterms:W3CDTF">2021-07-09T13:02:08Z</dcterms:modified>
  <cp:category/>
  <cp:version/>
  <cp:contentType/>
  <cp:contentStatus/>
</cp:coreProperties>
</file>